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<sst xmlns="http://schemas.openxmlformats.org/spreadsheetml/2006/main" count="95" uniqueCount="54">
  <si>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R1</t>
  </si>
  <si>
    <t>R2</t>
  </si>
  <si>
    <t>Rs</t>
  </si>
  <si>
    <t>Rset</t>
  </si>
  <si>
    <t>Rw</t>
  </si>
  <si>
    <t>Code</t>
  </si>
  <si>
    <t>x</t>
  </si>
  <si>
    <t>b</t>
  </si>
  <si>
    <t>c</t>
  </si>
  <si>
    <t>Rend</t>
  </si>
  <si>
    <t>rb</t>
  </si>
  <si>
    <t>rt</t>
  </si>
  <si>
    <t>d</t>
  </si>
  <si>
    <t>e</t>
  </si>
  <si>
    <t>vo</t>
  </si>
  <si>
    <t>vr</t>
  </si>
  <si>
    <t>Internal set resistor</t>
  </si>
  <si>
    <t>Internal reference</t>
  </si>
  <si>
    <t>D-Pot end to end resistance</t>
  </si>
  <si>
    <t>D-Pot bottom resistance</t>
  </si>
  <si>
    <t>D-Pot top resistance</t>
  </si>
  <si>
    <t>Excel internal calculations:</t>
  </si>
  <si>
    <t>ohms</t>
  </si>
  <si>
    <t>vdc</t>
  </si>
  <si>
    <t>vo(max)</t>
  </si>
  <si>
    <t>y</t>
  </si>
  <si>
    <t>vo(min)</t>
  </si>
  <si>
    <t>INPUTS:</t>
  </si>
  <si>
    <t>OUTPUTS:</t>
  </si>
  <si>
    <t>Output voltage for input code</t>
  </si>
  <si>
    <t>Vout</t>
  </si>
  <si>
    <t>Kohms</t>
  </si>
  <si>
    <t>POLA Voltage Trim with Digital Pot</t>
  </si>
  <si>
    <t>Number of taps</t>
  </si>
  <si>
    <t>Number of D-Pot taps</t>
  </si>
  <si>
    <t>D-Pot input code (0 - # of taps-1)</t>
  </si>
  <si>
    <t>Min output voltage with FS code</t>
  </si>
  <si>
    <t>Max output voltage with zero code</t>
  </si>
  <si>
    <t>Ry</t>
  </si>
  <si>
    <t>DOSA Voltage Trim with Digital Pot</t>
  </si>
  <si>
    <t>and</t>
  </si>
  <si>
    <t>Ohms</t>
  </si>
  <si>
    <t>For DOSA modules:</t>
  </si>
  <si>
    <t>Open</t>
  </si>
  <si>
    <t>Internal Top feedback resistor</t>
  </si>
  <si>
    <t>Internal Bottom feedback resistor</t>
  </si>
  <si>
    <t>External Rset adjust resistor</t>
  </si>
  <si>
    <t>None</t>
  </si>
  <si>
    <t>External top resistor</t>
  </si>
  <si>
    <t>External tap resistor</t>
  </si>
  <si>
    <t>For POLA TI HV modules for Vout = 1.2 v to 5.5 v:</t>
  </si>
  <si>
    <t>For POLA TI LV modules for Vout = .8 v to 1.8 v:</t>
  </si>
  <si>
    <t>Date:              August 4, 2006</t>
  </si>
  <si>
    <t>Prepared by:   Alan Rich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</si>
</sst>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" xfId="0" applyNumberFormat="1" applyBorder="1" applyAlignment="1">
      <alignment/>
    </xf>
    <xf numFmtId="0" fontId="0" fillId="2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66" fontId="0" fillId="0" borderId="8" xfId="0" applyNumberFormat="1" applyBorder="1" applyAlignment="1">
      <alignment/>
    </xf>
    <xf numFmtId="0" fontId="2" fillId="0" borderId="3" xfId="0" applyFont="1" applyBorder="1" applyAlignment="1">
      <alignment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2" borderId="1" xfId="0" applyNumberFormat="1" applyFont="1" applyFill="1" applyBorder="1" applyAlignment="1">
      <alignment/>
    </xf>
    <xf numFmtId="0" fontId="0" fillId="0" borderId="5" xfId="0" applyBorder="1" applyAlignment="1">
      <alignment horizontal="right"/>
    </xf>
    <xf numFmtId="0" fontId="2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35</xdr:row>
      <xdr:rowOff>238125</xdr:rowOff>
    </xdr:from>
    <xdr:to>
      <xdr:col>4</xdr:col>
      <xdr:colOff>238125</xdr:colOff>
      <xdr:row>35</xdr:row>
      <xdr:rowOff>2438400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581775"/>
          <a:ext cx="41148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7">
      <selection activeCell="B19" sqref="B19"/>
    </sheetView>
  </sheetViews>
  <sheetFormatPr defaultColWidth="9.140625" defaultRowHeight="12.75"/>
  <cols>
    <col min="1" max="1" width="13.8515625" style="0" customWidth="1"/>
    <col min="2" max="2" width="22.421875" style="0" bestFit="1" customWidth="1"/>
    <col min="3" max="3" width="10.57421875" style="0" customWidth="1"/>
    <col min="4" max="4" width="30.28125" style="0" customWidth="1"/>
  </cols>
  <sheetData>
    <row r="1" spans="1:5" ht="20.25">
      <c r="A1" s="31" t="s">
        <v>32</v>
      </c>
      <c r="B1" s="32"/>
      <c r="C1" s="32"/>
      <c r="D1" s="33"/>
      <c r="E1" s="30"/>
    </row>
    <row r="2" spans="1:4" ht="20.25">
      <c r="A2" s="34"/>
      <c r="B2" s="35" t="s">
        <v>40</v>
      </c>
      <c r="C2" s="36"/>
      <c r="D2" s="37"/>
    </row>
    <row r="3" spans="1:4" ht="21" thickBot="1">
      <c r="A3" s="38" t="s">
        <v>39</v>
      </c>
      <c r="B3" s="39"/>
      <c r="C3" s="39"/>
      <c r="D3" s="40"/>
    </row>
    <row r="4" ht="20.25">
      <c r="A4" s="1"/>
    </row>
    <row r="6" ht="12.75">
      <c r="A6" t="s">
        <v>53</v>
      </c>
    </row>
    <row r="7" ht="12.75">
      <c r="A7" t="s">
        <v>52</v>
      </c>
    </row>
    <row r="8" ht="13.5" thickBot="1"/>
    <row r="9" spans="1:12" ht="27.75" customHeight="1">
      <c r="A9" s="4" t="s">
        <v>27</v>
      </c>
      <c r="B9" s="5"/>
      <c r="C9" s="5"/>
      <c r="D9" s="6"/>
      <c r="F9" s="47" t="s">
        <v>50</v>
      </c>
      <c r="G9" s="48"/>
      <c r="H9" s="49"/>
      <c r="J9" s="47" t="s">
        <v>51</v>
      </c>
      <c r="K9" s="48"/>
      <c r="L9" s="49"/>
    </row>
    <row r="10" spans="1:12" ht="12.75">
      <c r="A10" s="7" t="s">
        <v>0</v>
      </c>
      <c r="B10" s="2">
        <v>10000</v>
      </c>
      <c r="C10" s="2" t="s">
        <v>22</v>
      </c>
      <c r="D10" s="8" t="s">
        <v>44</v>
      </c>
      <c r="F10" s="7" t="s">
        <v>0</v>
      </c>
      <c r="G10" s="2">
        <v>10</v>
      </c>
      <c r="H10" s="8" t="s">
        <v>31</v>
      </c>
      <c r="J10" s="7">
        <v>10</v>
      </c>
      <c r="K10" s="2" t="s">
        <v>31</v>
      </c>
      <c r="L10" s="8"/>
    </row>
    <row r="11" spans="1:12" ht="12.75">
      <c r="A11" s="7" t="s">
        <v>1</v>
      </c>
      <c r="B11" s="2">
        <v>20000</v>
      </c>
      <c r="C11" s="2" t="s">
        <v>22</v>
      </c>
      <c r="D11" s="8" t="s">
        <v>45</v>
      </c>
      <c r="F11" s="7" t="s">
        <v>1</v>
      </c>
      <c r="G11" s="2">
        <v>20</v>
      </c>
      <c r="H11" s="8" t="s">
        <v>31</v>
      </c>
      <c r="J11" s="46" t="s">
        <v>47</v>
      </c>
      <c r="K11" s="2"/>
      <c r="L11" s="8"/>
    </row>
    <row r="12" spans="1:12" ht="12.75">
      <c r="A12" s="7" t="s">
        <v>2</v>
      </c>
      <c r="B12" s="2">
        <v>1820</v>
      </c>
      <c r="C12" s="2" t="s">
        <v>22</v>
      </c>
      <c r="D12" s="8" t="s">
        <v>16</v>
      </c>
      <c r="F12" s="7" t="s">
        <v>2</v>
      </c>
      <c r="G12" s="2">
        <v>1820</v>
      </c>
      <c r="H12" s="8" t="s">
        <v>41</v>
      </c>
      <c r="J12" s="7">
        <v>7870</v>
      </c>
      <c r="K12" s="2" t="s">
        <v>41</v>
      </c>
      <c r="L12" s="8"/>
    </row>
    <row r="13" spans="1:12" ht="13.5" thickBot="1">
      <c r="A13" s="7" t="s">
        <v>15</v>
      </c>
      <c r="B13" s="2">
        <v>0.8</v>
      </c>
      <c r="C13" s="2" t="s">
        <v>23</v>
      </c>
      <c r="D13" s="8" t="s">
        <v>17</v>
      </c>
      <c r="F13" s="9" t="s">
        <v>15</v>
      </c>
      <c r="G13" s="10">
        <v>0.8</v>
      </c>
      <c r="H13" s="11" t="s">
        <v>23</v>
      </c>
      <c r="J13" s="9">
        <v>0.8</v>
      </c>
      <c r="K13" s="10" t="s">
        <v>23</v>
      </c>
      <c r="L13" s="11"/>
    </row>
    <row r="14" spans="1:8" ht="12.75">
      <c r="A14" s="7"/>
      <c r="B14" s="2"/>
      <c r="C14" s="2"/>
      <c r="D14" s="8"/>
      <c r="F14" s="41" t="s">
        <v>30</v>
      </c>
      <c r="G14" s="50" t="s">
        <v>3</v>
      </c>
      <c r="H14" s="51"/>
    </row>
    <row r="15" spans="1:8" ht="12.75">
      <c r="A15" s="7" t="s">
        <v>3</v>
      </c>
      <c r="B15" s="2">
        <v>11000</v>
      </c>
      <c r="C15" s="2" t="s">
        <v>22</v>
      </c>
      <c r="D15" s="8" t="s">
        <v>46</v>
      </c>
      <c r="F15" s="19">
        <v>5</v>
      </c>
      <c r="G15" s="2">
        <v>280</v>
      </c>
      <c r="H15" s="8" t="s">
        <v>22</v>
      </c>
    </row>
    <row r="16" spans="1:8" ht="12.75">
      <c r="A16" s="7"/>
      <c r="B16" s="2"/>
      <c r="C16" s="2"/>
      <c r="D16" s="8"/>
      <c r="F16" s="19">
        <v>3.3</v>
      </c>
      <c r="G16" s="2">
        <v>2</v>
      </c>
      <c r="H16" s="8" t="s">
        <v>31</v>
      </c>
    </row>
    <row r="17" spans="1:8" ht="12.75">
      <c r="A17" s="7" t="s">
        <v>4</v>
      </c>
      <c r="B17" s="3">
        <v>100</v>
      </c>
      <c r="C17" s="3" t="s">
        <v>22</v>
      </c>
      <c r="D17" s="8" t="s">
        <v>49</v>
      </c>
      <c r="F17" s="19">
        <v>2.5</v>
      </c>
      <c r="G17" s="2">
        <v>4.32</v>
      </c>
      <c r="H17" s="8" t="s">
        <v>31</v>
      </c>
    </row>
    <row r="18" spans="1:8" ht="12.75">
      <c r="A18" s="7" t="s">
        <v>38</v>
      </c>
      <c r="B18" s="3">
        <v>1000</v>
      </c>
      <c r="C18" s="3" t="s">
        <v>22</v>
      </c>
      <c r="D18" s="8" t="s">
        <v>48</v>
      </c>
      <c r="F18" s="19">
        <v>1.8</v>
      </c>
      <c r="G18" s="2">
        <v>11.5</v>
      </c>
      <c r="H18" s="8" t="s">
        <v>31</v>
      </c>
    </row>
    <row r="19" spans="1:8" ht="13.5" thickBot="1">
      <c r="A19" s="7"/>
      <c r="B19" s="3"/>
      <c r="C19" s="3"/>
      <c r="D19" s="8"/>
      <c r="F19" s="20">
        <v>1.5</v>
      </c>
      <c r="G19" s="10">
        <v>24.3</v>
      </c>
      <c r="H19" s="11" t="s">
        <v>31</v>
      </c>
    </row>
    <row r="20" spans="1:4" ht="12.75">
      <c r="A20" s="7" t="s">
        <v>9</v>
      </c>
      <c r="B20" s="2">
        <v>50000</v>
      </c>
      <c r="C20" s="2" t="s">
        <v>22</v>
      </c>
      <c r="D20" s="8" t="s">
        <v>18</v>
      </c>
    </row>
    <row r="21" spans="1:4" ht="12.75">
      <c r="A21" s="21" t="s">
        <v>33</v>
      </c>
      <c r="B21" s="22">
        <v>256</v>
      </c>
      <c r="C21" s="22"/>
      <c r="D21" s="23" t="s">
        <v>34</v>
      </c>
    </row>
    <row r="22" spans="1:4" ht="13.5" thickBot="1">
      <c r="A22" s="21"/>
      <c r="B22" s="22"/>
      <c r="C22" s="22"/>
      <c r="D22" s="23"/>
    </row>
    <row r="23" spans="1:8" ht="13.5" thickBot="1">
      <c r="A23" s="9" t="s">
        <v>5</v>
      </c>
      <c r="B23" s="10">
        <v>127</v>
      </c>
      <c r="C23" s="10"/>
      <c r="D23" s="11" t="s">
        <v>35</v>
      </c>
      <c r="F23" s="4" t="s">
        <v>42</v>
      </c>
      <c r="G23" s="18"/>
      <c r="H23" s="6"/>
    </row>
    <row r="24" spans="2:8" ht="13.5" thickBot="1">
      <c r="B24" s="29"/>
      <c r="F24" s="7" t="s">
        <v>0</v>
      </c>
      <c r="G24" s="2">
        <v>15</v>
      </c>
      <c r="H24" s="8" t="s">
        <v>31</v>
      </c>
    </row>
    <row r="25" spans="1:8" ht="12.75">
      <c r="A25" s="4" t="s">
        <v>28</v>
      </c>
      <c r="B25" s="5"/>
      <c r="C25" s="5"/>
      <c r="D25" s="6"/>
      <c r="F25" s="7" t="s">
        <v>1</v>
      </c>
      <c r="G25" s="2">
        <v>200</v>
      </c>
      <c r="H25" s="8" t="s">
        <v>31</v>
      </c>
    </row>
    <row r="26" spans="1:8" ht="12.75">
      <c r="A26" s="7" t="s">
        <v>10</v>
      </c>
      <c r="B26" s="12">
        <f>B23/B21*B20+0.001</f>
        <v>24804.6885</v>
      </c>
      <c r="C26" s="12" t="s">
        <v>22</v>
      </c>
      <c r="D26" s="8" t="s">
        <v>19</v>
      </c>
      <c r="F26" s="7" t="s">
        <v>2</v>
      </c>
      <c r="G26" s="2">
        <v>1000</v>
      </c>
      <c r="H26" s="8" t="s">
        <v>41</v>
      </c>
    </row>
    <row r="27" spans="1:8" ht="13.5" thickBot="1">
      <c r="A27" s="7" t="s">
        <v>11</v>
      </c>
      <c r="B27" s="12">
        <f>B20-B26</f>
        <v>25195.3115</v>
      </c>
      <c r="C27" s="12" t="s">
        <v>22</v>
      </c>
      <c r="D27" s="8" t="s">
        <v>20</v>
      </c>
      <c r="F27" s="9" t="s">
        <v>15</v>
      </c>
      <c r="G27" s="10">
        <v>0.7</v>
      </c>
      <c r="H27" s="11" t="s">
        <v>23</v>
      </c>
    </row>
    <row r="28" spans="1:8" ht="12.75">
      <c r="A28" s="7"/>
      <c r="B28" s="2"/>
      <c r="C28" s="2"/>
      <c r="D28" s="8"/>
      <c r="F28" s="41" t="s">
        <v>30</v>
      </c>
      <c r="G28" s="50" t="s">
        <v>3</v>
      </c>
      <c r="H28" s="51"/>
    </row>
    <row r="29" spans="1:8" ht="12.75">
      <c r="A29" s="15" t="s">
        <v>14</v>
      </c>
      <c r="B29" s="45">
        <f>B13*(B42-B10/(B43*B45*B12^2))/(1+B46*B10/B12)</f>
        <v>1.7313094612224218</v>
      </c>
      <c r="C29" s="13" t="s">
        <v>23</v>
      </c>
      <c r="D29" s="16" t="s">
        <v>29</v>
      </c>
      <c r="F29" s="19">
        <v>5</v>
      </c>
      <c r="G29" s="2">
        <v>1.472</v>
      </c>
      <c r="H29" s="8" t="s">
        <v>22</v>
      </c>
    </row>
    <row r="30" spans="1:8" ht="12.75">
      <c r="A30" s="7"/>
      <c r="B30" s="2"/>
      <c r="C30" s="2"/>
      <c r="D30" s="8"/>
      <c r="F30" s="19">
        <v>3.3</v>
      </c>
      <c r="G30" s="2">
        <v>3.122</v>
      </c>
      <c r="H30" s="8" t="s">
        <v>31</v>
      </c>
    </row>
    <row r="31" spans="1:8" ht="12.75">
      <c r="A31" s="7" t="s">
        <v>24</v>
      </c>
      <c r="B31" s="14">
        <f>B13*(1+B10*(B11*(B15+B17)+B47)/(B11*B47))</f>
        <v>5.368622664538542</v>
      </c>
      <c r="C31" s="2" t="s">
        <v>23</v>
      </c>
      <c r="D31" s="8" t="s">
        <v>37</v>
      </c>
      <c r="F31" s="19">
        <v>2.5</v>
      </c>
      <c r="G31" s="2">
        <v>5.009</v>
      </c>
      <c r="H31" s="8" t="s">
        <v>31</v>
      </c>
    </row>
    <row r="32" spans="1:8" ht="13.5" thickBot="1">
      <c r="A32" s="9" t="s">
        <v>26</v>
      </c>
      <c r="B32" s="17">
        <f>B13*(B42-B10/(B43*B12^2))/(1+B10/(B43*B17*B12))</f>
        <v>0.8709874944783782</v>
      </c>
      <c r="C32" s="10" t="s">
        <v>23</v>
      </c>
      <c r="D32" s="11" t="s">
        <v>36</v>
      </c>
      <c r="F32" s="19">
        <v>1.8</v>
      </c>
      <c r="G32" s="2">
        <v>9.024</v>
      </c>
      <c r="H32" s="8" t="s">
        <v>31</v>
      </c>
    </row>
    <row r="33" spans="1:8" ht="12.75">
      <c r="A33" s="36"/>
      <c r="B33" s="42"/>
      <c r="C33" s="36"/>
      <c r="D33" s="36"/>
      <c r="F33" s="43">
        <v>1.5</v>
      </c>
      <c r="G33" s="22">
        <v>13.05</v>
      </c>
      <c r="H33" s="23" t="s">
        <v>31</v>
      </c>
    </row>
    <row r="34" spans="6:8" ht="13.5" thickBot="1">
      <c r="F34" s="20">
        <v>1.2</v>
      </c>
      <c r="G34" s="44" t="s">
        <v>43</v>
      </c>
      <c r="H34" s="11"/>
    </row>
    <row r="35" ht="13.5" thickBot="1"/>
    <row r="36" spans="2:5" ht="204.75" customHeight="1" thickBot="1">
      <c r="B36" s="52"/>
      <c r="C36" s="53"/>
      <c r="D36" s="53"/>
      <c r="E36" s="54"/>
    </row>
    <row r="40" ht="13.5" thickBot="1">
      <c r="D40" s="30"/>
    </row>
    <row r="41" spans="1:2" ht="12.75">
      <c r="A41" s="24" t="s">
        <v>21</v>
      </c>
      <c r="B41" s="25"/>
    </row>
    <row r="42" spans="1:2" ht="12.75">
      <c r="A42" s="27" t="s">
        <v>6</v>
      </c>
      <c r="B42" s="26">
        <f>1+B10/B12+B10/B11</f>
        <v>6.9945054945054945</v>
      </c>
    </row>
    <row r="43" spans="1:2" ht="12.75">
      <c r="A43" s="27" t="s">
        <v>7</v>
      </c>
      <c r="B43" s="26">
        <f>1/B12+1/B17+1/B15</f>
        <v>0.01064035964035964</v>
      </c>
    </row>
    <row r="44" spans="1:2" ht="12.75">
      <c r="A44" s="27" t="s">
        <v>8</v>
      </c>
      <c r="B44" s="26">
        <f>1/(B27+B18)+1/B17+1/B26</f>
        <v>0.010078489729325643</v>
      </c>
    </row>
    <row r="45" spans="1:2" ht="12.75">
      <c r="A45" s="27" t="s">
        <v>12</v>
      </c>
      <c r="B45" s="26">
        <f>1-1/(B44*B43*B17^2)</f>
        <v>0.06750129958106854</v>
      </c>
    </row>
    <row r="46" spans="1:2" ht="12.75">
      <c r="A46" s="27" t="s">
        <v>13</v>
      </c>
      <c r="B46" s="26">
        <f>1/(B43*B44*B45*B17*(B18+B27))</f>
        <v>0.052736649418707676</v>
      </c>
    </row>
    <row r="47" spans="1:2" ht="13.5" thickBot="1">
      <c r="A47" s="28" t="s">
        <v>25</v>
      </c>
      <c r="B47" s="11">
        <f>B15*B12+B17*B12+B15*B17</f>
        <v>21302000</v>
      </c>
    </row>
  </sheetData>
  <mergeCells count="5">
    <mergeCell ref="J9:L9"/>
    <mergeCell ref="G14:H14"/>
    <mergeCell ref="G28:H28"/>
    <mergeCell ref="B36:E36"/>
    <mergeCell ref="F9:H9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YKURTSEV</cp:lastModifiedBy>
  <dcterms:created xsi:type="dcterms:W3CDTF">2004-08-31T15:21:40Z</dcterms:created>
  <dcterms:modified xsi:type="dcterms:W3CDTF">2008-01-08T20:02:40Z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